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ent\Downloads\"/>
    </mc:Choice>
  </mc:AlternateContent>
  <bookViews>
    <workbookView xWindow="0" yWindow="0" windowWidth="28800" windowHeight="12030"/>
  </bookViews>
  <sheets>
    <sheet name="DI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J10" i="1"/>
  <c r="G10" i="1"/>
  <c r="C9" i="1"/>
  <c r="C8" i="1"/>
  <c r="G6" i="1"/>
  <c r="C15" i="1" l="1"/>
  <c r="C17" i="1"/>
  <c r="C16" i="1"/>
  <c r="G13" i="1"/>
  <c r="G14" i="1"/>
</calcChain>
</file>

<file path=xl/sharedStrings.xml><?xml version="1.0" encoding="utf-8"?>
<sst xmlns="http://schemas.openxmlformats.org/spreadsheetml/2006/main" count="26" uniqueCount="23">
  <si>
    <t>Valeur</t>
  </si>
  <si>
    <t>Date</t>
  </si>
  <si>
    <t>Actif</t>
  </si>
  <si>
    <t>Contrôle LVMH</t>
  </si>
  <si>
    <t>Capitalisation LVMH</t>
  </si>
  <si>
    <t>NB Actions LVMH</t>
  </si>
  <si>
    <t>Autres participations</t>
  </si>
  <si>
    <t>Cours LVMH</t>
  </si>
  <si>
    <t>Actifs circulants</t>
  </si>
  <si>
    <t>Contrôle</t>
  </si>
  <si>
    <t>Passif</t>
  </si>
  <si>
    <t>Dettes et prov</t>
  </si>
  <si>
    <t>Fiscalité sur PV latente</t>
  </si>
  <si>
    <t>NB Actions Dior</t>
  </si>
  <si>
    <t>Actions détenues par Dior</t>
  </si>
  <si>
    <t>Ration CDI / LVMH</t>
  </si>
  <si>
    <t>Actions auto-détenues</t>
  </si>
  <si>
    <t>Ration LVMH / Dior</t>
  </si>
  <si>
    <t>Valeur CDI</t>
  </si>
  <si>
    <t>Cours CDI</t>
  </si>
  <si>
    <t>Décôte</t>
  </si>
  <si>
    <t>Upside</t>
  </si>
  <si>
    <t>Taux d'IS = 26,5%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</si>
</sst>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0" fontId="3" fillId="0" borderId="1" xfId="0" applyNumberFormat="1" applyFont="1" applyBorder="1"/>
    <xf numFmtId="14" fontId="0" fillId="0" borderId="1" xfId="0" applyNumberFormat="1" applyBorder="1"/>
    <xf numFmtId="0" fontId="3" fillId="2" borderId="1" xfId="0" applyFont="1" applyFill="1" applyBorder="1"/>
    <xf numFmtId="3" fontId="3" fillId="0" borderId="1" xfId="0" applyNumberFormat="1" applyFont="1" applyBorder="1"/>
    <xf numFmtId="4" fontId="3" fillId="2" borderId="1" xfId="0" applyNumberFormat="1" applyFont="1" applyFill="1" applyBorder="1"/>
    <xf numFmtId="14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9" fontId="2" fillId="3" borderId="1" xfId="1" applyFont="1" applyFill="1" applyBorder="1"/>
    <xf numFmtId="3" fontId="4" fillId="0" borderId="1" xfId="0" applyNumberFormat="1" applyFont="1" applyBorder="1"/>
    <xf numFmtId="0" fontId="5" fillId="0" borderId="1" xfId="0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0"/>
  <sheetViews>
    <sheetView tabSelected="1" workbookViewId="0">
      <selection activeCell="F22" sqref="F22"/>
    </sheetView>
  </sheetViews>
  <sheetFormatPr baseColWidth="10" defaultColWidth="9.140625" defaultRowHeight="15" x14ac:dyDescent="0.25"/>
  <cols>
    <col min="2" max="2" width="22.85546875" customWidth="1"/>
    <col min="3" max="3" width="20.42578125" customWidth="1"/>
    <col min="4" max="4" width="10.7109375" bestFit="1" customWidth="1"/>
    <col min="6" max="6" width="24.140625" bestFit="1" customWidth="1"/>
    <col min="7" max="7" width="13.28515625" customWidth="1"/>
    <col min="8" max="8" width="10.7109375" bestFit="1" customWidth="1"/>
    <col min="9" max="9" width="17.28515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A3" s="2" t="s">
        <v>2</v>
      </c>
      <c r="B3" s="1" t="s">
        <v>3</v>
      </c>
      <c r="C3" s="3">
        <v>0.41099999999999998</v>
      </c>
      <c r="D3" s="4">
        <v>43830</v>
      </c>
    </row>
    <row r="4" spans="1:10" x14ac:dyDescent="0.25">
      <c r="A4" s="2"/>
      <c r="B4" s="1" t="s">
        <v>4</v>
      </c>
      <c r="C4" s="5">
        <v>272266000000</v>
      </c>
      <c r="D4" s="4">
        <v>44250</v>
      </c>
      <c r="F4" s="1" t="s">
        <v>5</v>
      </c>
      <c r="G4" s="6">
        <v>504757339</v>
      </c>
    </row>
    <row r="5" spans="1:10" x14ac:dyDescent="0.25">
      <c r="A5" s="2"/>
      <c r="B5" s="1" t="s">
        <v>6</v>
      </c>
      <c r="C5" s="6">
        <v>2800000</v>
      </c>
      <c r="D5" s="4">
        <v>43830</v>
      </c>
      <c r="F5" s="1" t="s">
        <v>7</v>
      </c>
      <c r="G5" s="7">
        <v>539.5</v>
      </c>
      <c r="H5" s="8">
        <v>44248</v>
      </c>
    </row>
    <row r="6" spans="1:10" x14ac:dyDescent="0.25">
      <c r="A6" s="2"/>
      <c r="B6" s="1" t="s">
        <v>8</v>
      </c>
      <c r="C6" s="6">
        <v>381300000</v>
      </c>
      <c r="D6" s="4">
        <v>43830</v>
      </c>
      <c r="F6" s="1" t="s">
        <v>9</v>
      </c>
      <c r="G6" s="1">
        <f>G4*G5</f>
        <v>272316584390.5</v>
      </c>
    </row>
    <row r="7" spans="1:10" x14ac:dyDescent="0.25">
      <c r="B7" s="1"/>
      <c r="C7" s="6"/>
      <c r="D7" s="4"/>
      <c r="F7" s="9"/>
      <c r="G7" s="9"/>
    </row>
    <row r="8" spans="1:10" x14ac:dyDescent="0.25">
      <c r="A8" s="10" t="s">
        <v>10</v>
      </c>
      <c r="B8" s="1" t="s">
        <v>11</v>
      </c>
      <c r="C8" s="6">
        <f>(6.4+362.5)*1000000</f>
        <v>368900000</v>
      </c>
      <c r="D8" s="4">
        <v>43830</v>
      </c>
    </row>
    <row r="9" spans="1:10" x14ac:dyDescent="0.25">
      <c r="A9" s="11"/>
      <c r="B9" s="1" t="s">
        <v>12</v>
      </c>
      <c r="C9" s="15">
        <f>0.265*((C4*0.411)-3478700000)</f>
        <v>28731995890</v>
      </c>
    </row>
    <row r="10" spans="1:10" x14ac:dyDescent="0.25">
      <c r="B10" s="1" t="s">
        <v>13</v>
      </c>
      <c r="C10" s="6">
        <v>180507516</v>
      </c>
      <c r="D10" s="4">
        <v>43830</v>
      </c>
      <c r="F10" s="12" t="s">
        <v>14</v>
      </c>
      <c r="G10" s="13">
        <f>C3*G4</f>
        <v>207455266.329</v>
      </c>
      <c r="I10" s="12" t="s">
        <v>15</v>
      </c>
      <c r="J10" s="13">
        <f>C13/G5</f>
        <v>0.85523632993512511</v>
      </c>
    </row>
    <row r="11" spans="1:10" x14ac:dyDescent="0.25">
      <c r="B11" s="1" t="s">
        <v>16</v>
      </c>
      <c r="C11" s="6">
        <v>96936</v>
      </c>
      <c r="D11" s="4">
        <v>43830</v>
      </c>
      <c r="F11" s="12" t="s">
        <v>17</v>
      </c>
      <c r="G11" s="13">
        <f>G10/C10</f>
        <v>1.1492887993040688</v>
      </c>
    </row>
    <row r="12" spans="1:10" x14ac:dyDescent="0.25">
      <c r="F12" s="12" t="s">
        <v>18</v>
      </c>
      <c r="G12" s="13">
        <f>G5*G11</f>
        <v>620.04130722454511</v>
      </c>
    </row>
    <row r="13" spans="1:10" x14ac:dyDescent="0.25">
      <c r="B13" s="1" t="s">
        <v>19</v>
      </c>
      <c r="C13" s="5">
        <v>461.4</v>
      </c>
      <c r="D13" s="4">
        <v>44250</v>
      </c>
      <c r="F13" s="12" t="s">
        <v>20</v>
      </c>
      <c r="G13" s="14">
        <f>1-C13/G12</f>
        <v>0.255856029874303</v>
      </c>
    </row>
    <row r="14" spans="1:10" x14ac:dyDescent="0.25">
      <c r="F14" s="12" t="s">
        <v>21</v>
      </c>
      <c r="G14" s="14">
        <f>G12/C13-1</f>
        <v>0.34382598011388188</v>
      </c>
    </row>
    <row r="15" spans="1:10" x14ac:dyDescent="0.25">
      <c r="B15" s="12" t="s">
        <v>18</v>
      </c>
      <c r="C15" s="13">
        <f>(C3*C4+C5+C6-C8-C9)/(C10-C11)</f>
        <v>461.08454454278677</v>
      </c>
    </row>
    <row r="16" spans="1:10" x14ac:dyDescent="0.25">
      <c r="B16" s="12" t="s">
        <v>20</v>
      </c>
      <c r="C16" s="14">
        <f>1-C13/C15</f>
        <v>-6.8415968599855326E-4</v>
      </c>
    </row>
    <row r="17" spans="2:3" x14ac:dyDescent="0.25">
      <c r="B17" s="12" t="s">
        <v>21</v>
      </c>
      <c r="C17" s="14">
        <f>C15/C13-1</f>
        <v>-6.8369193154138586E-4</v>
      </c>
    </row>
    <row r="20" spans="2:3" x14ac:dyDescent="0.25">
      <c r="B20" s="16" t="s">
        <v>22</v>
      </c>
    </row>
  </sheetData>
  <mergeCells count="2">
    <mergeCell ref="A3:A6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Cagnon</dc:creator>
  <cp:lastModifiedBy>Laurent Cagnon</cp:lastModifiedBy>
  <dcterms:created xsi:type="dcterms:W3CDTF">2021-02-23T20:16:13Z</dcterms:created>
  <dcterms:modified xsi:type="dcterms:W3CDTF">2021-02-23T20:18:59Z</dcterms:modified>
</cp:coreProperties>
</file>